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campus-my.sharepoint.com/personal/breandan_macgabhann_ul_ie/Documents/Teaching/UL/GY5022 Climate Hazards/S3 Water Hazards/"/>
    </mc:Choice>
  </mc:AlternateContent>
  <xr:revisionPtr revIDLastSave="0" documentId="8_{7D2393A8-FB72-4D03-AF4A-6967573C4C2E}" xr6:coauthVersionLast="47" xr6:coauthVersionMax="47" xr10:uidLastSave="{00000000-0000-0000-0000-000000000000}"/>
  <bookViews>
    <workbookView xWindow="-45120" yWindow="-6810" windowWidth="29040" windowHeight="15720" xr2:uid="{C540D98D-5D16-4261-BE87-773125D2C6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" i="1" l="1"/>
  <c r="J35" i="1"/>
  <c r="G47" i="1" s="1"/>
  <c r="J33" i="1"/>
  <c r="E36" i="1"/>
  <c r="D12" i="1"/>
  <c r="E12" i="1" s="1"/>
  <c r="D26" i="1"/>
  <c r="E26" i="1" s="1"/>
  <c r="D27" i="1"/>
  <c r="E27" i="1" s="1"/>
  <c r="D28" i="1"/>
  <c r="E28" i="1" s="1"/>
  <c r="D42" i="1"/>
  <c r="E42" i="1" s="1"/>
  <c r="D44" i="1"/>
  <c r="E44" i="1" s="1"/>
  <c r="C4" i="1"/>
  <c r="C5" i="1"/>
  <c r="C6" i="1"/>
  <c r="C7" i="1"/>
  <c r="C8" i="1"/>
  <c r="C9" i="1"/>
  <c r="C10" i="1"/>
  <c r="C11" i="1"/>
  <c r="C12" i="1"/>
  <c r="C13" i="1"/>
  <c r="D13" i="1" s="1"/>
  <c r="E13" i="1" s="1"/>
  <c r="C14" i="1"/>
  <c r="D14" i="1" s="1"/>
  <c r="E14" i="1" s="1"/>
  <c r="C15" i="1"/>
  <c r="D15" i="1" s="1"/>
  <c r="E15" i="1" s="1"/>
  <c r="C16" i="1"/>
  <c r="C17" i="1"/>
  <c r="D17" i="1" s="1"/>
  <c r="E17" i="1" s="1"/>
  <c r="C18" i="1"/>
  <c r="C19" i="1"/>
  <c r="C20" i="1"/>
  <c r="C21" i="1"/>
  <c r="C22" i="1"/>
  <c r="C23" i="1"/>
  <c r="C24" i="1"/>
  <c r="C25" i="1"/>
  <c r="C26" i="1"/>
  <c r="C27" i="1"/>
  <c r="C28" i="1"/>
  <c r="C29" i="1"/>
  <c r="D29" i="1" s="1"/>
  <c r="E29" i="1" s="1"/>
  <c r="C30" i="1"/>
  <c r="D30" i="1" s="1"/>
  <c r="E30" i="1" s="1"/>
  <c r="C31" i="1"/>
  <c r="D31" i="1" s="1"/>
  <c r="E31" i="1" s="1"/>
  <c r="C32" i="1"/>
  <c r="C33" i="1"/>
  <c r="D33" i="1" s="1"/>
  <c r="E33" i="1" s="1"/>
  <c r="C34" i="1"/>
  <c r="C35" i="1"/>
  <c r="C36" i="1"/>
  <c r="D36" i="1" s="1"/>
  <c r="C37" i="1"/>
  <c r="C38" i="1"/>
  <c r="C39" i="1"/>
  <c r="C40" i="1"/>
  <c r="C41" i="1"/>
  <c r="C42" i="1"/>
  <c r="C43" i="1"/>
  <c r="C44" i="1"/>
  <c r="C45" i="1"/>
  <c r="D45" i="1" s="1"/>
  <c r="E45" i="1" s="1"/>
  <c r="C46" i="1"/>
  <c r="D46" i="1" s="1"/>
  <c r="E46" i="1" s="1"/>
  <c r="C47" i="1"/>
  <c r="D47" i="1" s="1"/>
  <c r="E47" i="1" s="1"/>
  <c r="C48" i="1"/>
  <c r="C49" i="1"/>
  <c r="D49" i="1" s="1"/>
  <c r="E49" i="1" s="1"/>
  <c r="C50" i="1"/>
  <c r="C51" i="1"/>
  <c r="C52" i="1"/>
  <c r="C53" i="1"/>
  <c r="C54" i="1"/>
  <c r="C55" i="1"/>
  <c r="C56" i="1"/>
  <c r="C57" i="1"/>
  <c r="C58" i="1"/>
  <c r="C3" i="1"/>
  <c r="G30" i="1" l="1"/>
  <c r="G14" i="1"/>
  <c r="D52" i="1"/>
  <c r="E52" i="1" s="1"/>
  <c r="D20" i="1"/>
  <c r="E20" i="1" s="1"/>
  <c r="D21" i="1"/>
  <c r="E21" i="1" s="1"/>
  <c r="D53" i="1"/>
  <c r="E53" i="1" s="1"/>
  <c r="D22" i="1"/>
  <c r="E22" i="1" s="1"/>
  <c r="D54" i="1"/>
  <c r="E54" i="1" s="1"/>
  <c r="D23" i="1"/>
  <c r="E23" i="1" s="1"/>
  <c r="D24" i="1"/>
  <c r="E24" i="1" s="1"/>
  <c r="D40" i="1"/>
  <c r="E40" i="1" s="1"/>
  <c r="D4" i="1"/>
  <c r="E4" i="1" s="1"/>
  <c r="D5" i="1"/>
  <c r="E5" i="1" s="1"/>
  <c r="D37" i="1"/>
  <c r="E37" i="1" s="1"/>
  <c r="D6" i="1"/>
  <c r="E6" i="1" s="1"/>
  <c r="D38" i="1"/>
  <c r="E38" i="1" s="1"/>
  <c r="D7" i="1"/>
  <c r="E7" i="1" s="1"/>
  <c r="D39" i="1"/>
  <c r="E39" i="1" s="1"/>
  <c r="D55" i="1"/>
  <c r="E55" i="1" s="1"/>
  <c r="D8" i="1"/>
  <c r="E8" i="1" s="1"/>
  <c r="D56" i="1"/>
  <c r="E56" i="1" s="1"/>
  <c r="D9" i="1"/>
  <c r="E9" i="1" s="1"/>
  <c r="D25" i="1"/>
  <c r="E25" i="1" s="1"/>
  <c r="D41" i="1"/>
  <c r="E41" i="1" s="1"/>
  <c r="D57" i="1"/>
  <c r="E57" i="1" s="1"/>
  <c r="D51" i="1"/>
  <c r="E51" i="1" s="1"/>
  <c r="D35" i="1"/>
  <c r="E35" i="1" s="1"/>
  <c r="D19" i="1"/>
  <c r="E19" i="1" s="1"/>
  <c r="D3" i="1"/>
  <c r="E3" i="1" s="1"/>
  <c r="D50" i="1"/>
  <c r="E50" i="1" s="1"/>
  <c r="D34" i="1"/>
  <c r="E34" i="1" s="1"/>
  <c r="D18" i="1"/>
  <c r="E18" i="1" s="1"/>
  <c r="D58" i="1"/>
  <c r="E58" i="1" s="1"/>
  <c r="D48" i="1"/>
  <c r="E48" i="1" s="1"/>
  <c r="D32" i="1"/>
  <c r="E32" i="1" s="1"/>
  <c r="D16" i="1"/>
  <c r="E16" i="1" s="1"/>
  <c r="D43" i="1"/>
  <c r="E43" i="1" s="1"/>
  <c r="G16" i="1"/>
  <c r="G32" i="1"/>
  <c r="G48" i="1"/>
  <c r="G21" i="1"/>
  <c r="G6" i="1"/>
  <c r="G23" i="1"/>
  <c r="G24" i="1"/>
  <c r="G9" i="1"/>
  <c r="G41" i="1"/>
  <c r="G57" i="1"/>
  <c r="G10" i="1"/>
  <c r="G58" i="1"/>
  <c r="G27" i="1"/>
  <c r="G43" i="1"/>
  <c r="G28" i="1"/>
  <c r="G44" i="1"/>
  <c r="G17" i="1"/>
  <c r="G33" i="1"/>
  <c r="G49" i="1"/>
  <c r="G19" i="1"/>
  <c r="G35" i="1"/>
  <c r="G51" i="1"/>
  <c r="G4" i="1"/>
  <c r="G20" i="1"/>
  <c r="G36" i="1"/>
  <c r="G52" i="1"/>
  <c r="G5" i="1"/>
  <c r="G37" i="1"/>
  <c r="G53" i="1"/>
  <c r="G22" i="1"/>
  <c r="G38" i="1"/>
  <c r="G54" i="1"/>
  <c r="G7" i="1"/>
  <c r="G55" i="1"/>
  <c r="G8" i="1"/>
  <c r="G40" i="1"/>
  <c r="G56" i="1"/>
  <c r="G25" i="1"/>
  <c r="G26" i="1"/>
  <c r="G11" i="1"/>
  <c r="G3" i="1"/>
  <c r="G12" i="1"/>
  <c r="G13" i="1"/>
  <c r="G29" i="1"/>
  <c r="G18" i="1"/>
  <c r="G34" i="1"/>
  <c r="G50" i="1"/>
  <c r="G39" i="1"/>
  <c r="G42" i="1"/>
  <c r="D11" i="1"/>
  <c r="E11" i="1" s="1"/>
  <c r="G46" i="1"/>
  <c r="D10" i="1"/>
  <c r="E10" i="1" s="1"/>
  <c r="G45" i="1"/>
  <c r="G31" i="1"/>
  <c r="G15" i="1"/>
  <c r="G60" i="1" l="1"/>
</calcChain>
</file>

<file path=xl/sharedStrings.xml><?xml version="1.0" encoding="utf-8"?>
<sst xmlns="http://schemas.openxmlformats.org/spreadsheetml/2006/main" count="12" uniqueCount="11">
  <si>
    <t>Year</t>
  </si>
  <si>
    <t>Water Level</t>
  </si>
  <si>
    <t>Rank</t>
  </si>
  <si>
    <t>Exceedance Probability</t>
  </si>
  <si>
    <t>Recurrence Interval</t>
  </si>
  <si>
    <t>100 Year Flood</t>
  </si>
  <si>
    <t>Water level</t>
  </si>
  <si>
    <t>100y</t>
  </si>
  <si>
    <t>10y</t>
  </si>
  <si>
    <t>Rank / (no. of years + 1)</t>
  </si>
  <si>
    <t>1 / Exceedance Probability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</si>
</sst>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4" formatCode="0.0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174" fontId="0" fillId="0" borderId="0" xfId="0" applyNumberFormat="1" applyAlignment="1">
      <alignment horizontal="center"/>
    </xf>
    <xf numFmtId="0" fontId="2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Sheet1!$F$1</c:f>
              <c:strCache>
                <c:ptCount val="1"/>
                <c:pt idx="0">
                  <c:v>Water Level</c:v>
                </c:pt>
              </c:strCache>
            </c:strRef>
          </c:tx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wer"/>
            <c:dispRSqr val="0"/>
            <c:dispEq val="1"/>
            <c:trendlineLbl>
              <c:layout>
                <c:manualLayout>
                  <c:x val="1.2913385826771654E-2"/>
                  <c:y val="0.4287245859528386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28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sz="2800" baseline="0"/>
                      <a:t>Water Level = 31.546(Recurrence Interval)</a:t>
                    </a:r>
                    <a:r>
                      <a:rPr lang="en-US" sz="2800" baseline="30000"/>
                      <a:t>0.0098</a:t>
                    </a:r>
                    <a:endParaRPr lang="en-US" sz="2800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28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Sheet1!$E$3:$E$58</c:f>
              <c:numCache>
                <c:formatCode>0.0</c:formatCode>
                <c:ptCount val="56"/>
                <c:pt idx="0">
                  <c:v>1.1632653061224489</c:v>
                </c:pt>
                <c:pt idx="1">
                  <c:v>1.3902439024390243</c:v>
                </c:pt>
                <c:pt idx="2">
                  <c:v>1.1400000000000001</c:v>
                </c:pt>
                <c:pt idx="3">
                  <c:v>1.1875</c:v>
                </c:pt>
                <c:pt idx="4">
                  <c:v>57</c:v>
                </c:pt>
                <c:pt idx="5">
                  <c:v>1.4615384615384615</c:v>
                </c:pt>
                <c:pt idx="6">
                  <c:v>1.5405405405405406</c:v>
                </c:pt>
                <c:pt idx="7">
                  <c:v>1.0363636363636364</c:v>
                </c:pt>
                <c:pt idx="8">
                  <c:v>1.78125</c:v>
                </c:pt>
                <c:pt idx="9">
                  <c:v>2.5909090909090913</c:v>
                </c:pt>
                <c:pt idx="10">
                  <c:v>1.9000000000000001</c:v>
                </c:pt>
                <c:pt idx="11">
                  <c:v>14.25</c:v>
                </c:pt>
                <c:pt idx="12">
                  <c:v>1.0961538461538463</c:v>
                </c:pt>
                <c:pt idx="13">
                  <c:v>2.375</c:v>
                </c:pt>
                <c:pt idx="14">
                  <c:v>3.166666666666667</c:v>
                </c:pt>
                <c:pt idx="15">
                  <c:v>1.0754716981132075</c:v>
                </c:pt>
                <c:pt idx="16">
                  <c:v>3</c:v>
                </c:pt>
                <c:pt idx="17">
                  <c:v>1.2127659574468086</c:v>
                </c:pt>
                <c:pt idx="18">
                  <c:v>2.7142857142857144</c:v>
                </c:pt>
                <c:pt idx="19">
                  <c:v>11.4</c:v>
                </c:pt>
                <c:pt idx="20">
                  <c:v>5.1818181818181825</c:v>
                </c:pt>
                <c:pt idx="21">
                  <c:v>1.8387096774193548</c:v>
                </c:pt>
                <c:pt idx="22">
                  <c:v>1.5</c:v>
                </c:pt>
                <c:pt idx="23">
                  <c:v>1.0555555555555556</c:v>
                </c:pt>
                <c:pt idx="24">
                  <c:v>6.3333333333333339</c:v>
                </c:pt>
                <c:pt idx="25">
                  <c:v>9.5</c:v>
                </c:pt>
                <c:pt idx="26">
                  <c:v>4.75</c:v>
                </c:pt>
                <c:pt idx="27">
                  <c:v>3.5625</c:v>
                </c:pt>
                <c:pt idx="28">
                  <c:v>2.2800000000000002</c:v>
                </c:pt>
                <c:pt idx="29">
                  <c:v>28.5</c:v>
                </c:pt>
                <c:pt idx="30">
                  <c:v>4.384615384615385</c:v>
                </c:pt>
                <c:pt idx="31">
                  <c:v>7.125</c:v>
                </c:pt>
                <c:pt idx="32">
                  <c:v>2.1923076923076925</c:v>
                </c:pt>
                <c:pt idx="33">
                  <c:v>1.2954545454545456</c:v>
                </c:pt>
                <c:pt idx="34">
                  <c:v>2.4782608695652177</c:v>
                </c:pt>
                <c:pt idx="35">
                  <c:v>2.85</c:v>
                </c:pt>
                <c:pt idx="36">
                  <c:v>1.2666666666666666</c:v>
                </c:pt>
                <c:pt idx="37">
                  <c:v>1.1176470588235294</c:v>
                </c:pt>
                <c:pt idx="38">
                  <c:v>19</c:v>
                </c:pt>
                <c:pt idx="39">
                  <c:v>1.6764705882352942</c:v>
                </c:pt>
                <c:pt idx="40">
                  <c:v>4.0714285714285721</c:v>
                </c:pt>
                <c:pt idx="41">
                  <c:v>3.3529411764705883</c:v>
                </c:pt>
                <c:pt idx="42">
                  <c:v>8.1428571428571441</c:v>
                </c:pt>
                <c:pt idx="43">
                  <c:v>1.5833333333333335</c:v>
                </c:pt>
                <c:pt idx="44">
                  <c:v>3.8000000000000003</c:v>
                </c:pt>
                <c:pt idx="45">
                  <c:v>1.7272727272727273</c:v>
                </c:pt>
                <c:pt idx="46">
                  <c:v>5.7</c:v>
                </c:pt>
                <c:pt idx="47">
                  <c:v>2.035714285714286</c:v>
                </c:pt>
                <c:pt idx="48">
                  <c:v>2.1111111111111112</c:v>
                </c:pt>
                <c:pt idx="49">
                  <c:v>1.425</c:v>
                </c:pt>
                <c:pt idx="50">
                  <c:v>1.3571428571428572</c:v>
                </c:pt>
                <c:pt idx="51">
                  <c:v>1.2391304347826089</c:v>
                </c:pt>
                <c:pt idx="52">
                  <c:v>1.9655172413793103</c:v>
                </c:pt>
                <c:pt idx="53">
                  <c:v>1.6285714285714286</c:v>
                </c:pt>
                <c:pt idx="54">
                  <c:v>1.3255813953488371</c:v>
                </c:pt>
                <c:pt idx="55">
                  <c:v>1.017857142857143</c:v>
                </c:pt>
              </c:numCache>
            </c:numRef>
          </c:xVal>
          <c:yVal>
            <c:numRef>
              <c:f>Sheet1!$F$3:$F$58</c:f>
              <c:numCache>
                <c:formatCode>General</c:formatCode>
                <c:ptCount val="56"/>
                <c:pt idx="0">
                  <c:v>31.561</c:v>
                </c:pt>
                <c:pt idx="1">
                  <c:v>31.701000000000001</c:v>
                </c:pt>
                <c:pt idx="2">
                  <c:v>31.556000000000001</c:v>
                </c:pt>
                <c:pt idx="3">
                  <c:v>31.582000000000001</c:v>
                </c:pt>
                <c:pt idx="4">
                  <c:v>32.491999999999997</c:v>
                </c:pt>
                <c:pt idx="5">
                  <c:v>31.724</c:v>
                </c:pt>
                <c:pt idx="6">
                  <c:v>31.763999999999999</c:v>
                </c:pt>
                <c:pt idx="7">
                  <c:v>31.294</c:v>
                </c:pt>
                <c:pt idx="8">
                  <c:v>31.794</c:v>
                </c:pt>
                <c:pt idx="9">
                  <c:v>31.954000000000001</c:v>
                </c:pt>
                <c:pt idx="10">
                  <c:v>31.803999999999998</c:v>
                </c:pt>
                <c:pt idx="11">
                  <c:v>32.33</c:v>
                </c:pt>
                <c:pt idx="12">
                  <c:v>31.48</c:v>
                </c:pt>
                <c:pt idx="13">
                  <c:v>31.95</c:v>
                </c:pt>
                <c:pt idx="14">
                  <c:v>32.01</c:v>
                </c:pt>
                <c:pt idx="15">
                  <c:v>31.42</c:v>
                </c:pt>
                <c:pt idx="16">
                  <c:v>32</c:v>
                </c:pt>
                <c:pt idx="17">
                  <c:v>31.62</c:v>
                </c:pt>
                <c:pt idx="18">
                  <c:v>31.96</c:v>
                </c:pt>
                <c:pt idx="19">
                  <c:v>32.28</c:v>
                </c:pt>
                <c:pt idx="20">
                  <c:v>32.119999999999997</c:v>
                </c:pt>
                <c:pt idx="21">
                  <c:v>31.8</c:v>
                </c:pt>
                <c:pt idx="22">
                  <c:v>31.73</c:v>
                </c:pt>
                <c:pt idx="23">
                  <c:v>31.39</c:v>
                </c:pt>
                <c:pt idx="24">
                  <c:v>32.15</c:v>
                </c:pt>
                <c:pt idx="25">
                  <c:v>32.274999999999999</c:v>
                </c:pt>
                <c:pt idx="26">
                  <c:v>32.11</c:v>
                </c:pt>
                <c:pt idx="27">
                  <c:v>32.06</c:v>
                </c:pt>
                <c:pt idx="28">
                  <c:v>31.928999999999998</c:v>
                </c:pt>
                <c:pt idx="29">
                  <c:v>32.384</c:v>
                </c:pt>
                <c:pt idx="30">
                  <c:v>32.103000000000002</c:v>
                </c:pt>
                <c:pt idx="31">
                  <c:v>32.173000000000002</c:v>
                </c:pt>
                <c:pt idx="32">
                  <c:v>31.902999999999999</c:v>
                </c:pt>
                <c:pt idx="33">
                  <c:v>31.652999999999999</c:v>
                </c:pt>
                <c:pt idx="34">
                  <c:v>31.952999999999999</c:v>
                </c:pt>
                <c:pt idx="35">
                  <c:v>31.963000000000001</c:v>
                </c:pt>
                <c:pt idx="36">
                  <c:v>31.643000000000001</c:v>
                </c:pt>
                <c:pt idx="37">
                  <c:v>31.542999999999999</c:v>
                </c:pt>
                <c:pt idx="38">
                  <c:v>32.343000000000004</c:v>
                </c:pt>
                <c:pt idx="39">
                  <c:v>31.783000000000001</c:v>
                </c:pt>
                <c:pt idx="40">
                  <c:v>32.090000000000003</c:v>
                </c:pt>
                <c:pt idx="41">
                  <c:v>32.04</c:v>
                </c:pt>
                <c:pt idx="42">
                  <c:v>32.192999999999998</c:v>
                </c:pt>
                <c:pt idx="43">
                  <c:v>31.774000000000001</c:v>
                </c:pt>
                <c:pt idx="44">
                  <c:v>32.061999999999998</c:v>
                </c:pt>
                <c:pt idx="45">
                  <c:v>31.788</c:v>
                </c:pt>
                <c:pt idx="46">
                  <c:v>32.134</c:v>
                </c:pt>
                <c:pt idx="47">
                  <c:v>31.821999999999999</c:v>
                </c:pt>
                <c:pt idx="48">
                  <c:v>31.846</c:v>
                </c:pt>
                <c:pt idx="49">
                  <c:v>31.710999999999999</c:v>
                </c:pt>
                <c:pt idx="50">
                  <c:v>31.663</c:v>
                </c:pt>
                <c:pt idx="51">
                  <c:v>31.632000000000001</c:v>
                </c:pt>
                <c:pt idx="52">
                  <c:v>31.818000000000001</c:v>
                </c:pt>
                <c:pt idx="53">
                  <c:v>31.774999999999999</c:v>
                </c:pt>
                <c:pt idx="54">
                  <c:v>31.654</c:v>
                </c:pt>
                <c:pt idx="55">
                  <c:v>30.193000000000001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174-432C-8F20-290DFCB9D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35808143"/>
        <c:axId val="173233327"/>
      </c:scatterChart>
      <c:valAx>
        <c:axId val="1235808143"/>
        <c:scaling>
          <c:logBase val="10"/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E"/>
                  <a:t>Recurrence Interval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3233327"/>
        <c:crosses val="autoZero"/>
        <c:crossBetween val="midCat"/>
      </c:valAx>
      <c:valAx>
        <c:axId val="1732333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IE"/>
                  <a:t>Water Level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58081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297180</xdr:colOff>
      <xdr:row>2</xdr:row>
      <xdr:rowOff>39051</xdr:rowOff>
    </xdr:from>
    <xdr:to>
      <xdr:col>22</xdr:col>
      <xdr:colOff>106680</xdr:colOff>
      <xdr:row>28</xdr:row>
      <xdr:rowOff>11429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97C7CE9-2BB1-34FE-F9F6-514823488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261E3-E215-4E99-8C43-1C0D0DEE07A4}">
  <dimension ref="A1:L60"/>
  <sheetViews>
    <sheetView tabSelected="1" workbookViewId="0">
      <selection activeCell="E6" sqref="E6"/>
    </sheetView>
  </sheetViews>
  <sheetFormatPr defaultRowHeight="14.4" x14ac:dyDescent="0.3"/>
  <cols>
    <col min="1" max="1" width="5" bestFit="1" customWidth="1"/>
    <col min="2" max="2" width="10.5546875" bestFit="1" customWidth="1"/>
    <col min="3" max="3" width="13.109375" customWidth="1"/>
    <col min="4" max="4" width="21.109375" style="1" bestFit="1" customWidth="1"/>
    <col min="5" max="5" width="24" bestFit="1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</v>
      </c>
    </row>
    <row r="2" spans="1:7" x14ac:dyDescent="0.3">
      <c r="A2" s="1"/>
      <c r="B2" s="1"/>
      <c r="C2" s="1"/>
      <c r="D2" s="6" t="s">
        <v>9</v>
      </c>
      <c r="E2" s="6" t="s">
        <v>10</v>
      </c>
      <c r="F2" s="1"/>
    </row>
    <row r="3" spans="1:7" x14ac:dyDescent="0.3">
      <c r="A3">
        <v>1969</v>
      </c>
      <c r="B3">
        <v>31.561</v>
      </c>
      <c r="C3">
        <f>_xlfn.RANK.EQ(B3,B$3:B$58)</f>
        <v>49</v>
      </c>
      <c r="D3" s="2">
        <f>C3/(COUNTA(C$3:C$58)+1)</f>
        <v>0.85964912280701755</v>
      </c>
      <c r="E3" s="3">
        <f>1/D3</f>
        <v>1.1632653061224489</v>
      </c>
      <c r="F3">
        <v>31.561</v>
      </c>
      <c r="G3">
        <f>IF(F3&gt;$J$35,1,0)</f>
        <v>0</v>
      </c>
    </row>
    <row r="4" spans="1:7" x14ac:dyDescent="0.3">
      <c r="A4">
        <v>1970</v>
      </c>
      <c r="B4">
        <v>31.701000000000001</v>
      </c>
      <c r="C4">
        <f t="shared" ref="C4:C58" si="0">_xlfn.RANK.EQ(B4,B$3:B$58)</f>
        <v>41</v>
      </c>
      <c r="D4" s="2">
        <f t="shared" ref="D4:D58" si="1">C4/(COUNTA(C$3:C$58)+1)</f>
        <v>0.7192982456140351</v>
      </c>
      <c r="E4" s="3">
        <f t="shared" ref="E4:E58" si="2">1/D4</f>
        <v>1.3902439024390243</v>
      </c>
      <c r="F4">
        <v>31.701000000000001</v>
      </c>
      <c r="G4">
        <f t="shared" ref="G4:G58" si="3">IF(F4&gt;$J$35,1,0)</f>
        <v>0</v>
      </c>
    </row>
    <row r="5" spans="1:7" x14ac:dyDescent="0.3">
      <c r="A5">
        <v>1971</v>
      </c>
      <c r="B5">
        <v>31.556000000000001</v>
      </c>
      <c r="C5">
        <f t="shared" si="0"/>
        <v>50</v>
      </c>
      <c r="D5" s="2">
        <f t="shared" si="1"/>
        <v>0.8771929824561403</v>
      </c>
      <c r="E5" s="3">
        <f t="shared" si="2"/>
        <v>1.1400000000000001</v>
      </c>
      <c r="F5">
        <v>31.556000000000001</v>
      </c>
      <c r="G5">
        <f t="shared" si="3"/>
        <v>0</v>
      </c>
    </row>
    <row r="6" spans="1:7" x14ac:dyDescent="0.3">
      <c r="A6">
        <v>1972</v>
      </c>
      <c r="B6">
        <v>31.582000000000001</v>
      </c>
      <c r="C6">
        <f t="shared" si="0"/>
        <v>48</v>
      </c>
      <c r="D6" s="2">
        <f t="shared" si="1"/>
        <v>0.84210526315789469</v>
      </c>
      <c r="E6" s="3">
        <f t="shared" si="2"/>
        <v>1.1875</v>
      </c>
      <c r="F6">
        <v>31.582000000000001</v>
      </c>
      <c r="G6">
        <f t="shared" si="3"/>
        <v>0</v>
      </c>
    </row>
    <row r="7" spans="1:7" x14ac:dyDescent="0.3">
      <c r="A7">
        <v>1973</v>
      </c>
      <c r="B7">
        <v>32.491999999999997</v>
      </c>
      <c r="C7">
        <f t="shared" si="0"/>
        <v>1</v>
      </c>
      <c r="D7" s="2">
        <f t="shared" si="1"/>
        <v>1.7543859649122806E-2</v>
      </c>
      <c r="E7" s="3">
        <f t="shared" si="2"/>
        <v>57</v>
      </c>
      <c r="F7">
        <v>32.491999999999997</v>
      </c>
      <c r="G7">
        <f t="shared" si="3"/>
        <v>1</v>
      </c>
    </row>
    <row r="8" spans="1:7" x14ac:dyDescent="0.3">
      <c r="A8">
        <v>1974</v>
      </c>
      <c r="B8">
        <v>31.724</v>
      </c>
      <c r="C8">
        <f t="shared" si="0"/>
        <v>39</v>
      </c>
      <c r="D8" s="2">
        <f t="shared" si="1"/>
        <v>0.68421052631578949</v>
      </c>
      <c r="E8" s="3">
        <f t="shared" si="2"/>
        <v>1.4615384615384615</v>
      </c>
      <c r="F8">
        <v>31.724</v>
      </c>
      <c r="G8">
        <f t="shared" si="3"/>
        <v>0</v>
      </c>
    </row>
    <row r="9" spans="1:7" x14ac:dyDescent="0.3">
      <c r="A9">
        <v>1975</v>
      </c>
      <c r="B9">
        <v>31.763999999999999</v>
      </c>
      <c r="C9">
        <f t="shared" si="0"/>
        <v>37</v>
      </c>
      <c r="D9" s="2">
        <f t="shared" si="1"/>
        <v>0.64912280701754388</v>
      </c>
      <c r="E9" s="3">
        <f t="shared" si="2"/>
        <v>1.5405405405405406</v>
      </c>
      <c r="F9">
        <v>31.763999999999999</v>
      </c>
      <c r="G9">
        <f t="shared" si="3"/>
        <v>0</v>
      </c>
    </row>
    <row r="10" spans="1:7" x14ac:dyDescent="0.3">
      <c r="A10">
        <v>1976</v>
      </c>
      <c r="B10">
        <v>31.294</v>
      </c>
      <c r="C10">
        <f t="shared" si="0"/>
        <v>55</v>
      </c>
      <c r="D10" s="2">
        <f t="shared" si="1"/>
        <v>0.96491228070175439</v>
      </c>
      <c r="E10" s="3">
        <f t="shared" si="2"/>
        <v>1.0363636363636364</v>
      </c>
      <c r="F10">
        <v>31.294</v>
      </c>
      <c r="G10">
        <f t="shared" si="3"/>
        <v>0</v>
      </c>
    </row>
    <row r="11" spans="1:7" x14ac:dyDescent="0.3">
      <c r="A11">
        <v>1977</v>
      </c>
      <c r="B11">
        <v>31.794</v>
      </c>
      <c r="C11">
        <f t="shared" si="0"/>
        <v>32</v>
      </c>
      <c r="D11" s="2">
        <f t="shared" si="1"/>
        <v>0.56140350877192979</v>
      </c>
      <c r="E11" s="3">
        <f t="shared" si="2"/>
        <v>1.78125</v>
      </c>
      <c r="F11">
        <v>31.794</v>
      </c>
      <c r="G11">
        <f t="shared" si="3"/>
        <v>0</v>
      </c>
    </row>
    <row r="12" spans="1:7" x14ac:dyDescent="0.3">
      <c r="A12">
        <v>1978</v>
      </c>
      <c r="B12">
        <v>31.954000000000001</v>
      </c>
      <c r="C12">
        <f t="shared" si="0"/>
        <v>22</v>
      </c>
      <c r="D12" s="2">
        <f t="shared" si="1"/>
        <v>0.38596491228070173</v>
      </c>
      <c r="E12" s="3">
        <f t="shared" si="2"/>
        <v>2.5909090909090913</v>
      </c>
      <c r="F12">
        <v>31.954000000000001</v>
      </c>
      <c r="G12">
        <f t="shared" si="3"/>
        <v>0</v>
      </c>
    </row>
    <row r="13" spans="1:7" x14ac:dyDescent="0.3">
      <c r="A13">
        <v>1979</v>
      </c>
      <c r="B13">
        <v>31.803999999999998</v>
      </c>
      <c r="C13">
        <f t="shared" si="0"/>
        <v>30</v>
      </c>
      <c r="D13" s="2">
        <f t="shared" si="1"/>
        <v>0.52631578947368418</v>
      </c>
      <c r="E13" s="3">
        <f t="shared" si="2"/>
        <v>1.9000000000000001</v>
      </c>
      <c r="F13">
        <v>31.803999999999998</v>
      </c>
      <c r="G13">
        <f t="shared" si="3"/>
        <v>0</v>
      </c>
    </row>
    <row r="14" spans="1:7" x14ac:dyDescent="0.3">
      <c r="A14">
        <v>1980</v>
      </c>
      <c r="B14">
        <v>32.33</v>
      </c>
      <c r="C14">
        <f t="shared" si="0"/>
        <v>4</v>
      </c>
      <c r="D14" s="2">
        <f t="shared" si="1"/>
        <v>7.0175438596491224E-2</v>
      </c>
      <c r="E14" s="3">
        <f t="shared" si="2"/>
        <v>14.25</v>
      </c>
      <c r="F14">
        <v>32.33</v>
      </c>
      <c r="G14">
        <f t="shared" si="3"/>
        <v>1</v>
      </c>
    </row>
    <row r="15" spans="1:7" x14ac:dyDescent="0.3">
      <c r="A15">
        <v>1981</v>
      </c>
      <c r="B15">
        <v>31.48</v>
      </c>
      <c r="C15">
        <f t="shared" si="0"/>
        <v>52</v>
      </c>
      <c r="D15" s="2">
        <f t="shared" si="1"/>
        <v>0.91228070175438591</v>
      </c>
      <c r="E15" s="3">
        <f t="shared" si="2"/>
        <v>1.0961538461538463</v>
      </c>
      <c r="F15">
        <v>31.48</v>
      </c>
      <c r="G15">
        <f t="shared" si="3"/>
        <v>0</v>
      </c>
    </row>
    <row r="16" spans="1:7" x14ac:dyDescent="0.3">
      <c r="A16">
        <v>1982</v>
      </c>
      <c r="B16">
        <v>31.95</v>
      </c>
      <c r="C16">
        <f t="shared" si="0"/>
        <v>24</v>
      </c>
      <c r="D16" s="2">
        <f t="shared" si="1"/>
        <v>0.42105263157894735</v>
      </c>
      <c r="E16" s="3">
        <f t="shared" si="2"/>
        <v>2.375</v>
      </c>
      <c r="F16">
        <v>31.95</v>
      </c>
      <c r="G16">
        <f t="shared" si="3"/>
        <v>0</v>
      </c>
    </row>
    <row r="17" spans="1:10" x14ac:dyDescent="0.3">
      <c r="A17">
        <v>1983</v>
      </c>
      <c r="B17">
        <v>32.01</v>
      </c>
      <c r="C17">
        <f t="shared" si="0"/>
        <v>18</v>
      </c>
      <c r="D17" s="2">
        <f t="shared" si="1"/>
        <v>0.31578947368421051</v>
      </c>
      <c r="E17" s="3">
        <f t="shared" si="2"/>
        <v>3.166666666666667</v>
      </c>
      <c r="F17">
        <v>32.01</v>
      </c>
      <c r="G17">
        <f t="shared" si="3"/>
        <v>0</v>
      </c>
    </row>
    <row r="18" spans="1:10" x14ac:dyDescent="0.3">
      <c r="A18">
        <v>1984</v>
      </c>
      <c r="B18">
        <v>31.42</v>
      </c>
      <c r="C18">
        <f t="shared" si="0"/>
        <v>53</v>
      </c>
      <c r="D18" s="2">
        <f t="shared" si="1"/>
        <v>0.92982456140350878</v>
      </c>
      <c r="E18" s="3">
        <f t="shared" si="2"/>
        <v>1.0754716981132075</v>
      </c>
      <c r="F18">
        <v>31.42</v>
      </c>
      <c r="G18">
        <f t="shared" si="3"/>
        <v>0</v>
      </c>
    </row>
    <row r="19" spans="1:10" x14ac:dyDescent="0.3">
      <c r="A19">
        <v>1985</v>
      </c>
      <c r="B19">
        <v>32</v>
      </c>
      <c r="C19">
        <f t="shared" si="0"/>
        <v>19</v>
      </c>
      <c r="D19" s="2">
        <f t="shared" si="1"/>
        <v>0.33333333333333331</v>
      </c>
      <c r="E19" s="3">
        <f t="shared" si="2"/>
        <v>3</v>
      </c>
      <c r="F19">
        <v>32</v>
      </c>
      <c r="G19">
        <f t="shared" si="3"/>
        <v>0</v>
      </c>
    </row>
    <row r="20" spans="1:10" x14ac:dyDescent="0.3">
      <c r="A20">
        <v>1986</v>
      </c>
      <c r="B20">
        <v>31.62</v>
      </c>
      <c r="C20">
        <f t="shared" si="0"/>
        <v>47</v>
      </c>
      <c r="D20" s="2">
        <f t="shared" si="1"/>
        <v>0.82456140350877194</v>
      </c>
      <c r="E20" s="3">
        <f t="shared" si="2"/>
        <v>1.2127659574468086</v>
      </c>
      <c r="F20">
        <v>31.62</v>
      </c>
      <c r="G20">
        <f t="shared" si="3"/>
        <v>0</v>
      </c>
    </row>
    <row r="21" spans="1:10" x14ac:dyDescent="0.3">
      <c r="A21">
        <v>1987</v>
      </c>
      <c r="B21">
        <v>31.96</v>
      </c>
      <c r="C21">
        <f t="shared" si="0"/>
        <v>21</v>
      </c>
      <c r="D21" s="2">
        <f t="shared" si="1"/>
        <v>0.36842105263157893</v>
      </c>
      <c r="E21" s="3">
        <f t="shared" si="2"/>
        <v>2.7142857142857144</v>
      </c>
      <c r="F21">
        <v>31.96</v>
      </c>
      <c r="G21">
        <f t="shared" si="3"/>
        <v>0</v>
      </c>
    </row>
    <row r="22" spans="1:10" x14ac:dyDescent="0.3">
      <c r="A22">
        <v>1988</v>
      </c>
      <c r="B22">
        <v>32.28</v>
      </c>
      <c r="C22">
        <f t="shared" si="0"/>
        <v>5</v>
      </c>
      <c r="D22" s="2">
        <f t="shared" si="1"/>
        <v>8.771929824561403E-2</v>
      </c>
      <c r="E22" s="3">
        <f t="shared" si="2"/>
        <v>11.4</v>
      </c>
      <c r="F22">
        <v>32.28</v>
      </c>
      <c r="G22">
        <f t="shared" si="3"/>
        <v>1</v>
      </c>
    </row>
    <row r="23" spans="1:10" x14ac:dyDescent="0.3">
      <c r="A23">
        <v>1989</v>
      </c>
      <c r="B23">
        <v>32.119999999999997</v>
      </c>
      <c r="C23">
        <f t="shared" si="0"/>
        <v>11</v>
      </c>
      <c r="D23" s="2">
        <f t="shared" si="1"/>
        <v>0.19298245614035087</v>
      </c>
      <c r="E23" s="3">
        <f t="shared" si="2"/>
        <v>5.1818181818181825</v>
      </c>
      <c r="F23">
        <v>32.119999999999997</v>
      </c>
      <c r="G23">
        <f t="shared" si="3"/>
        <v>0</v>
      </c>
    </row>
    <row r="24" spans="1:10" x14ac:dyDescent="0.3">
      <c r="A24">
        <v>1990</v>
      </c>
      <c r="B24">
        <v>31.8</v>
      </c>
      <c r="C24">
        <f t="shared" si="0"/>
        <v>31</v>
      </c>
      <c r="D24" s="2">
        <f t="shared" si="1"/>
        <v>0.54385964912280704</v>
      </c>
      <c r="E24" s="3">
        <f t="shared" si="2"/>
        <v>1.8387096774193548</v>
      </c>
      <c r="F24">
        <v>31.8</v>
      </c>
      <c r="G24">
        <f t="shared" si="3"/>
        <v>0</v>
      </c>
    </row>
    <row r="25" spans="1:10" x14ac:dyDescent="0.3">
      <c r="A25">
        <v>1991</v>
      </c>
      <c r="B25">
        <v>31.73</v>
      </c>
      <c r="C25">
        <f t="shared" si="0"/>
        <v>38</v>
      </c>
      <c r="D25" s="2">
        <f t="shared" si="1"/>
        <v>0.66666666666666663</v>
      </c>
      <c r="E25" s="3">
        <f t="shared" si="2"/>
        <v>1.5</v>
      </c>
      <c r="F25">
        <v>31.73</v>
      </c>
      <c r="G25">
        <f t="shared" si="3"/>
        <v>0</v>
      </c>
    </row>
    <row r="26" spans="1:10" x14ac:dyDescent="0.3">
      <c r="A26">
        <v>1992</v>
      </c>
      <c r="B26">
        <v>31.39</v>
      </c>
      <c r="C26">
        <f t="shared" si="0"/>
        <v>54</v>
      </c>
      <c r="D26" s="2">
        <f t="shared" si="1"/>
        <v>0.94736842105263153</v>
      </c>
      <c r="E26" s="3">
        <f t="shared" si="2"/>
        <v>1.0555555555555556</v>
      </c>
      <c r="F26">
        <v>31.39</v>
      </c>
      <c r="G26">
        <f t="shared" si="3"/>
        <v>0</v>
      </c>
    </row>
    <row r="27" spans="1:10" x14ac:dyDescent="0.3">
      <c r="A27">
        <v>1993</v>
      </c>
      <c r="B27">
        <v>32.15</v>
      </c>
      <c r="C27">
        <f t="shared" si="0"/>
        <v>9</v>
      </c>
      <c r="D27" s="2">
        <f t="shared" si="1"/>
        <v>0.15789473684210525</v>
      </c>
      <c r="E27" s="3">
        <f t="shared" si="2"/>
        <v>6.3333333333333339</v>
      </c>
      <c r="F27">
        <v>32.15</v>
      </c>
      <c r="G27">
        <f t="shared" si="3"/>
        <v>0</v>
      </c>
    </row>
    <row r="28" spans="1:10" x14ac:dyDescent="0.3">
      <c r="A28">
        <v>1994</v>
      </c>
      <c r="B28">
        <v>32.274999999999999</v>
      </c>
      <c r="C28">
        <f t="shared" si="0"/>
        <v>6</v>
      </c>
      <c r="D28" s="2">
        <f t="shared" si="1"/>
        <v>0.10526315789473684</v>
      </c>
      <c r="E28" s="3">
        <f t="shared" si="2"/>
        <v>9.5</v>
      </c>
      <c r="F28">
        <v>32.274999999999999</v>
      </c>
      <c r="G28">
        <f t="shared" si="3"/>
        <v>1</v>
      </c>
    </row>
    <row r="29" spans="1:10" x14ac:dyDescent="0.3">
      <c r="A29">
        <v>1995</v>
      </c>
      <c r="B29">
        <v>32.11</v>
      </c>
      <c r="C29">
        <f t="shared" si="0"/>
        <v>12</v>
      </c>
      <c r="D29" s="2">
        <f t="shared" si="1"/>
        <v>0.21052631578947367</v>
      </c>
      <c r="E29" s="3">
        <f t="shared" si="2"/>
        <v>4.75</v>
      </c>
      <c r="F29">
        <v>32.11</v>
      </c>
      <c r="G29">
        <f t="shared" si="3"/>
        <v>0</v>
      </c>
    </row>
    <row r="30" spans="1:10" x14ac:dyDescent="0.3">
      <c r="A30">
        <v>1996</v>
      </c>
      <c r="B30">
        <v>32.06</v>
      </c>
      <c r="C30">
        <f t="shared" si="0"/>
        <v>16</v>
      </c>
      <c r="D30" s="2">
        <f t="shared" si="1"/>
        <v>0.2807017543859649</v>
      </c>
      <c r="E30" s="3">
        <f t="shared" si="2"/>
        <v>3.5625</v>
      </c>
      <c r="F30">
        <v>32.06</v>
      </c>
      <c r="G30">
        <f t="shared" si="3"/>
        <v>0</v>
      </c>
    </row>
    <row r="31" spans="1:10" x14ac:dyDescent="0.3">
      <c r="A31">
        <v>1997</v>
      </c>
      <c r="B31">
        <v>31.928999999999998</v>
      </c>
      <c r="C31">
        <f t="shared" si="0"/>
        <v>25</v>
      </c>
      <c r="D31" s="2">
        <f t="shared" si="1"/>
        <v>0.43859649122807015</v>
      </c>
      <c r="E31" s="3">
        <f t="shared" si="2"/>
        <v>2.2800000000000002</v>
      </c>
      <c r="F31">
        <v>31.928999999999998</v>
      </c>
      <c r="G31">
        <f t="shared" si="3"/>
        <v>0</v>
      </c>
      <c r="J31" s="4" t="s">
        <v>5</v>
      </c>
    </row>
    <row r="32" spans="1:10" x14ac:dyDescent="0.3">
      <c r="A32">
        <v>1998</v>
      </c>
      <c r="B32">
        <v>32.384</v>
      </c>
      <c r="C32">
        <f t="shared" si="0"/>
        <v>2</v>
      </c>
      <c r="D32" s="2">
        <f t="shared" si="1"/>
        <v>3.5087719298245612E-2</v>
      </c>
      <c r="E32" s="3">
        <f t="shared" si="2"/>
        <v>28.5</v>
      </c>
      <c r="F32">
        <v>32.384</v>
      </c>
      <c r="G32">
        <f t="shared" si="3"/>
        <v>1</v>
      </c>
    </row>
    <row r="33" spans="1:12" x14ac:dyDescent="0.3">
      <c r="A33">
        <v>1999</v>
      </c>
      <c r="B33">
        <v>32.103000000000002</v>
      </c>
      <c r="C33">
        <f t="shared" si="0"/>
        <v>13</v>
      </c>
      <c r="D33" s="2">
        <f t="shared" si="1"/>
        <v>0.22807017543859648</v>
      </c>
      <c r="E33" s="3">
        <f t="shared" si="2"/>
        <v>4.384615384615385</v>
      </c>
      <c r="F33">
        <v>32.103000000000002</v>
      </c>
      <c r="G33">
        <f t="shared" si="3"/>
        <v>0</v>
      </c>
      <c r="I33" s="5" t="s">
        <v>6</v>
      </c>
      <c r="J33">
        <f>31.546*(100^0.0098)</f>
        <v>33.002306926540257</v>
      </c>
      <c r="K33" t="s">
        <v>7</v>
      </c>
    </row>
    <row r="34" spans="1:12" x14ac:dyDescent="0.3">
      <c r="A34">
        <v>2000</v>
      </c>
      <c r="B34">
        <v>32.173000000000002</v>
      </c>
      <c r="C34">
        <f t="shared" si="0"/>
        <v>8</v>
      </c>
      <c r="D34" s="2">
        <f t="shared" si="1"/>
        <v>0.14035087719298245</v>
      </c>
      <c r="E34" s="3">
        <f t="shared" si="2"/>
        <v>7.125</v>
      </c>
      <c r="F34">
        <v>32.173000000000002</v>
      </c>
      <c r="G34">
        <f t="shared" si="3"/>
        <v>0</v>
      </c>
    </row>
    <row r="35" spans="1:12" x14ac:dyDescent="0.3">
      <c r="A35">
        <v>2001</v>
      </c>
      <c r="B35">
        <v>31.902999999999999</v>
      </c>
      <c r="C35">
        <f t="shared" si="0"/>
        <v>26</v>
      </c>
      <c r="D35" s="2">
        <f t="shared" si="1"/>
        <v>0.45614035087719296</v>
      </c>
      <c r="E35" s="3">
        <f t="shared" si="2"/>
        <v>2.1923076923076925</v>
      </c>
      <c r="F35">
        <v>31.902999999999999</v>
      </c>
      <c r="G35">
        <f t="shared" si="3"/>
        <v>0</v>
      </c>
      <c r="J35">
        <f>31.546*(10^0.0098)</f>
        <v>32.265938298841384</v>
      </c>
      <c r="K35" t="s">
        <v>8</v>
      </c>
      <c r="L35">
        <f>COUNTIF(F3:F58,"&gt;J34")</f>
        <v>0</v>
      </c>
    </row>
    <row r="36" spans="1:12" x14ac:dyDescent="0.3">
      <c r="A36">
        <v>2002</v>
      </c>
      <c r="B36">
        <v>31.652999999999999</v>
      </c>
      <c r="C36">
        <f t="shared" si="0"/>
        <v>44</v>
      </c>
      <c r="D36" s="2">
        <f t="shared" si="1"/>
        <v>0.77192982456140347</v>
      </c>
      <c r="E36" s="3">
        <f t="shared" si="2"/>
        <v>1.2954545454545456</v>
      </c>
      <c r="F36">
        <v>31.652999999999999</v>
      </c>
      <c r="G36">
        <f t="shared" si="3"/>
        <v>0</v>
      </c>
    </row>
    <row r="37" spans="1:12" x14ac:dyDescent="0.3">
      <c r="A37">
        <v>2003</v>
      </c>
      <c r="B37">
        <v>31.952999999999999</v>
      </c>
      <c r="C37">
        <f t="shared" si="0"/>
        <v>23</v>
      </c>
      <c r="D37" s="2">
        <f t="shared" si="1"/>
        <v>0.40350877192982454</v>
      </c>
      <c r="E37" s="3">
        <f t="shared" si="2"/>
        <v>2.4782608695652177</v>
      </c>
      <c r="F37">
        <v>31.952999999999999</v>
      </c>
      <c r="G37">
        <f t="shared" si="3"/>
        <v>0</v>
      </c>
    </row>
    <row r="38" spans="1:12" x14ac:dyDescent="0.3">
      <c r="A38">
        <v>2004</v>
      </c>
      <c r="B38">
        <v>31.963000000000001</v>
      </c>
      <c r="C38">
        <f t="shared" si="0"/>
        <v>20</v>
      </c>
      <c r="D38" s="2">
        <f t="shared" si="1"/>
        <v>0.35087719298245612</v>
      </c>
      <c r="E38" s="3">
        <f t="shared" si="2"/>
        <v>2.85</v>
      </c>
      <c r="F38">
        <v>31.963000000000001</v>
      </c>
      <c r="G38">
        <f t="shared" si="3"/>
        <v>0</v>
      </c>
    </row>
    <row r="39" spans="1:12" x14ac:dyDescent="0.3">
      <c r="A39">
        <v>2005</v>
      </c>
      <c r="B39">
        <v>31.643000000000001</v>
      </c>
      <c r="C39">
        <f t="shared" si="0"/>
        <v>45</v>
      </c>
      <c r="D39" s="2">
        <f t="shared" si="1"/>
        <v>0.78947368421052633</v>
      </c>
      <c r="E39" s="3">
        <f t="shared" si="2"/>
        <v>1.2666666666666666</v>
      </c>
      <c r="F39">
        <v>31.643000000000001</v>
      </c>
      <c r="G39">
        <f t="shared" si="3"/>
        <v>0</v>
      </c>
    </row>
    <row r="40" spans="1:12" x14ac:dyDescent="0.3">
      <c r="A40">
        <v>2006</v>
      </c>
      <c r="B40">
        <v>31.542999999999999</v>
      </c>
      <c r="C40">
        <f t="shared" si="0"/>
        <v>51</v>
      </c>
      <c r="D40" s="2">
        <f t="shared" si="1"/>
        <v>0.89473684210526316</v>
      </c>
      <c r="E40" s="3">
        <f t="shared" si="2"/>
        <v>1.1176470588235294</v>
      </c>
      <c r="F40">
        <v>31.542999999999999</v>
      </c>
      <c r="G40">
        <f t="shared" si="3"/>
        <v>0</v>
      </c>
    </row>
    <row r="41" spans="1:12" x14ac:dyDescent="0.3">
      <c r="A41">
        <v>2007</v>
      </c>
      <c r="B41">
        <v>32.343000000000004</v>
      </c>
      <c r="C41">
        <f t="shared" si="0"/>
        <v>3</v>
      </c>
      <c r="D41" s="2">
        <f t="shared" si="1"/>
        <v>5.2631578947368418E-2</v>
      </c>
      <c r="E41" s="3">
        <f t="shared" si="2"/>
        <v>19</v>
      </c>
      <c r="F41">
        <v>32.343000000000004</v>
      </c>
      <c r="G41">
        <f t="shared" si="3"/>
        <v>1</v>
      </c>
    </row>
    <row r="42" spans="1:12" x14ac:dyDescent="0.3">
      <c r="A42">
        <v>2008</v>
      </c>
      <c r="B42">
        <v>31.783000000000001</v>
      </c>
      <c r="C42">
        <f t="shared" si="0"/>
        <v>34</v>
      </c>
      <c r="D42" s="2">
        <f t="shared" si="1"/>
        <v>0.59649122807017541</v>
      </c>
      <c r="E42" s="3">
        <f t="shared" si="2"/>
        <v>1.6764705882352942</v>
      </c>
      <c r="F42">
        <v>31.783000000000001</v>
      </c>
      <c r="G42">
        <f t="shared" si="3"/>
        <v>0</v>
      </c>
    </row>
    <row r="43" spans="1:12" x14ac:dyDescent="0.3">
      <c r="A43">
        <v>2009</v>
      </c>
      <c r="B43">
        <v>32.090000000000003</v>
      </c>
      <c r="C43">
        <f t="shared" si="0"/>
        <v>14</v>
      </c>
      <c r="D43" s="2">
        <f t="shared" si="1"/>
        <v>0.24561403508771928</v>
      </c>
      <c r="E43" s="3">
        <f t="shared" si="2"/>
        <v>4.0714285714285721</v>
      </c>
      <c r="F43">
        <v>32.090000000000003</v>
      </c>
      <c r="G43">
        <f t="shared" si="3"/>
        <v>0</v>
      </c>
    </row>
    <row r="44" spans="1:12" x14ac:dyDescent="0.3">
      <c r="A44">
        <v>2010</v>
      </c>
      <c r="B44">
        <v>32.04</v>
      </c>
      <c r="C44">
        <f t="shared" si="0"/>
        <v>17</v>
      </c>
      <c r="D44" s="2">
        <f t="shared" si="1"/>
        <v>0.2982456140350877</v>
      </c>
      <c r="E44" s="3">
        <f t="shared" si="2"/>
        <v>3.3529411764705883</v>
      </c>
      <c r="F44">
        <v>32.04</v>
      </c>
      <c r="G44">
        <f t="shared" si="3"/>
        <v>0</v>
      </c>
    </row>
    <row r="45" spans="1:12" x14ac:dyDescent="0.3">
      <c r="A45">
        <v>2011</v>
      </c>
      <c r="B45">
        <v>32.192999999999998</v>
      </c>
      <c r="C45">
        <f t="shared" si="0"/>
        <v>7</v>
      </c>
      <c r="D45" s="2">
        <f t="shared" si="1"/>
        <v>0.12280701754385964</v>
      </c>
      <c r="E45" s="3">
        <f t="shared" si="2"/>
        <v>8.1428571428571441</v>
      </c>
      <c r="F45">
        <v>32.192999999999998</v>
      </c>
      <c r="G45">
        <f t="shared" si="3"/>
        <v>0</v>
      </c>
    </row>
    <row r="46" spans="1:12" x14ac:dyDescent="0.3">
      <c r="A46">
        <v>2012</v>
      </c>
      <c r="B46">
        <v>31.774000000000001</v>
      </c>
      <c r="C46">
        <f t="shared" si="0"/>
        <v>36</v>
      </c>
      <c r="D46" s="2">
        <f t="shared" si="1"/>
        <v>0.63157894736842102</v>
      </c>
      <c r="E46" s="3">
        <f t="shared" si="2"/>
        <v>1.5833333333333335</v>
      </c>
      <c r="F46">
        <v>31.774000000000001</v>
      </c>
      <c r="G46">
        <f t="shared" si="3"/>
        <v>0</v>
      </c>
    </row>
    <row r="47" spans="1:12" x14ac:dyDescent="0.3">
      <c r="A47">
        <v>2013</v>
      </c>
      <c r="B47">
        <v>32.061999999999998</v>
      </c>
      <c r="C47">
        <f t="shared" si="0"/>
        <v>15</v>
      </c>
      <c r="D47" s="2">
        <f t="shared" si="1"/>
        <v>0.26315789473684209</v>
      </c>
      <c r="E47" s="3">
        <f t="shared" si="2"/>
        <v>3.8000000000000003</v>
      </c>
      <c r="F47">
        <v>32.061999999999998</v>
      </c>
      <c r="G47">
        <f t="shared" si="3"/>
        <v>0</v>
      </c>
    </row>
    <row r="48" spans="1:12" x14ac:dyDescent="0.3">
      <c r="A48">
        <v>2014</v>
      </c>
      <c r="B48">
        <v>31.788</v>
      </c>
      <c r="C48">
        <f t="shared" si="0"/>
        <v>33</v>
      </c>
      <c r="D48" s="2">
        <f t="shared" si="1"/>
        <v>0.57894736842105265</v>
      </c>
      <c r="E48" s="3">
        <f t="shared" si="2"/>
        <v>1.7272727272727273</v>
      </c>
      <c r="F48">
        <v>31.788</v>
      </c>
      <c r="G48">
        <f t="shared" si="3"/>
        <v>0</v>
      </c>
    </row>
    <row r="49" spans="1:7" x14ac:dyDescent="0.3">
      <c r="A49">
        <v>2015</v>
      </c>
      <c r="B49">
        <v>32.134</v>
      </c>
      <c r="C49">
        <f t="shared" si="0"/>
        <v>10</v>
      </c>
      <c r="D49" s="2">
        <f t="shared" si="1"/>
        <v>0.17543859649122806</v>
      </c>
      <c r="E49" s="3">
        <f t="shared" si="2"/>
        <v>5.7</v>
      </c>
      <c r="F49">
        <v>32.134</v>
      </c>
      <c r="G49">
        <f t="shared" si="3"/>
        <v>0</v>
      </c>
    </row>
    <row r="50" spans="1:7" x14ac:dyDescent="0.3">
      <c r="A50">
        <v>2016</v>
      </c>
      <c r="B50">
        <v>31.821999999999999</v>
      </c>
      <c r="C50">
        <f t="shared" si="0"/>
        <v>28</v>
      </c>
      <c r="D50" s="2">
        <f t="shared" si="1"/>
        <v>0.49122807017543857</v>
      </c>
      <c r="E50" s="3">
        <f t="shared" si="2"/>
        <v>2.035714285714286</v>
      </c>
      <c r="F50">
        <v>31.821999999999999</v>
      </c>
      <c r="G50">
        <f t="shared" si="3"/>
        <v>0</v>
      </c>
    </row>
    <row r="51" spans="1:7" x14ac:dyDescent="0.3">
      <c r="A51">
        <v>2017</v>
      </c>
      <c r="B51">
        <v>31.846</v>
      </c>
      <c r="C51">
        <f t="shared" si="0"/>
        <v>27</v>
      </c>
      <c r="D51" s="2">
        <f t="shared" si="1"/>
        <v>0.47368421052631576</v>
      </c>
      <c r="E51" s="3">
        <f t="shared" si="2"/>
        <v>2.1111111111111112</v>
      </c>
      <c r="F51">
        <v>31.846</v>
      </c>
      <c r="G51">
        <f t="shared" si="3"/>
        <v>0</v>
      </c>
    </row>
    <row r="52" spans="1:7" x14ac:dyDescent="0.3">
      <c r="A52">
        <v>2018</v>
      </c>
      <c r="B52">
        <v>31.710999999999999</v>
      </c>
      <c r="C52">
        <f t="shared" si="0"/>
        <v>40</v>
      </c>
      <c r="D52" s="2">
        <f t="shared" si="1"/>
        <v>0.70175438596491224</v>
      </c>
      <c r="E52" s="3">
        <f t="shared" si="2"/>
        <v>1.425</v>
      </c>
      <c r="F52">
        <v>31.710999999999999</v>
      </c>
      <c r="G52">
        <f t="shared" si="3"/>
        <v>0</v>
      </c>
    </row>
    <row r="53" spans="1:7" x14ac:dyDescent="0.3">
      <c r="A53">
        <v>2019</v>
      </c>
      <c r="B53">
        <v>31.663</v>
      </c>
      <c r="C53">
        <f t="shared" si="0"/>
        <v>42</v>
      </c>
      <c r="D53" s="2">
        <f t="shared" si="1"/>
        <v>0.73684210526315785</v>
      </c>
      <c r="E53" s="3">
        <f t="shared" si="2"/>
        <v>1.3571428571428572</v>
      </c>
      <c r="F53">
        <v>31.663</v>
      </c>
      <c r="G53">
        <f t="shared" si="3"/>
        <v>0</v>
      </c>
    </row>
    <row r="54" spans="1:7" x14ac:dyDescent="0.3">
      <c r="A54">
        <v>2020</v>
      </c>
      <c r="B54">
        <v>31.632000000000001</v>
      </c>
      <c r="C54">
        <f t="shared" si="0"/>
        <v>46</v>
      </c>
      <c r="D54" s="2">
        <f t="shared" si="1"/>
        <v>0.80701754385964908</v>
      </c>
      <c r="E54" s="3">
        <f t="shared" si="2"/>
        <v>1.2391304347826089</v>
      </c>
      <c r="F54">
        <v>31.632000000000001</v>
      </c>
      <c r="G54">
        <f t="shared" si="3"/>
        <v>0</v>
      </c>
    </row>
    <row r="55" spans="1:7" x14ac:dyDescent="0.3">
      <c r="A55">
        <v>2021</v>
      </c>
      <c r="B55">
        <v>31.818000000000001</v>
      </c>
      <c r="C55">
        <f t="shared" si="0"/>
        <v>29</v>
      </c>
      <c r="D55" s="2">
        <f t="shared" si="1"/>
        <v>0.50877192982456143</v>
      </c>
      <c r="E55" s="3">
        <f t="shared" si="2"/>
        <v>1.9655172413793103</v>
      </c>
      <c r="F55">
        <v>31.818000000000001</v>
      </c>
      <c r="G55">
        <f t="shared" si="3"/>
        <v>0</v>
      </c>
    </row>
    <row r="56" spans="1:7" x14ac:dyDescent="0.3">
      <c r="A56">
        <v>2022</v>
      </c>
      <c r="B56">
        <v>31.774999999999999</v>
      </c>
      <c r="C56">
        <f t="shared" si="0"/>
        <v>35</v>
      </c>
      <c r="D56" s="2">
        <f t="shared" si="1"/>
        <v>0.61403508771929827</v>
      </c>
      <c r="E56" s="3">
        <f t="shared" si="2"/>
        <v>1.6285714285714286</v>
      </c>
      <c r="F56">
        <v>31.774999999999999</v>
      </c>
      <c r="G56">
        <f t="shared" si="3"/>
        <v>0</v>
      </c>
    </row>
    <row r="57" spans="1:7" x14ac:dyDescent="0.3">
      <c r="A57">
        <v>2023</v>
      </c>
      <c r="B57">
        <v>31.654</v>
      </c>
      <c r="C57">
        <f t="shared" si="0"/>
        <v>43</v>
      </c>
      <c r="D57" s="2">
        <f t="shared" si="1"/>
        <v>0.75438596491228072</v>
      </c>
      <c r="E57" s="3">
        <f t="shared" si="2"/>
        <v>1.3255813953488371</v>
      </c>
      <c r="F57">
        <v>31.654</v>
      </c>
      <c r="G57">
        <f t="shared" si="3"/>
        <v>0</v>
      </c>
    </row>
    <row r="58" spans="1:7" x14ac:dyDescent="0.3">
      <c r="A58">
        <v>2024</v>
      </c>
      <c r="B58">
        <v>30.193000000000001</v>
      </c>
      <c r="C58">
        <f t="shared" si="0"/>
        <v>56</v>
      </c>
      <c r="D58" s="2">
        <f t="shared" si="1"/>
        <v>0.98245614035087714</v>
      </c>
      <c r="E58" s="3">
        <f t="shared" si="2"/>
        <v>1.017857142857143</v>
      </c>
      <c r="F58">
        <v>30.193000000000001</v>
      </c>
      <c r="G58">
        <f t="shared" si="3"/>
        <v>0</v>
      </c>
    </row>
    <row r="60" spans="1:7" x14ac:dyDescent="0.3">
      <c r="G60">
        <f>SUM(G3:G58)</f>
        <v>6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0084b924-3ab4-4116-9251-9939f695e54c}" enabled="0" method="" siteId="{0084b924-3ab4-4116-9251-9939f695e54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Breandán MacGabhann</dc:creator>
  <cp:lastModifiedBy>Breandan.Macgabhann</cp:lastModifiedBy>
  <dcterms:created xsi:type="dcterms:W3CDTF">2025-11-06T20:02:12Z</dcterms:created>
  <dcterms:modified xsi:type="dcterms:W3CDTF">2025-11-10T20:27:47Z</dcterms:modified>
</cp:coreProperties>
</file>